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 tabRatio="748" activeTab="1"/>
  </bookViews>
  <sheets>
    <sheet name="封面" sheetId="12" r:id="rId1"/>
    <sheet name="1“三公”经费及会议费、培训费支出表" sheetId="1" r:id="rId2"/>
    <sheet name="2公务接待明细表" sheetId="2" r:id="rId3"/>
    <sheet name="3公车运行明细表" sheetId="7" r:id="rId4"/>
    <sheet name="4因公出国（境）明细表" sheetId="8" r:id="rId5"/>
    <sheet name="5会议费" sheetId="10" r:id="rId6"/>
    <sheet name="6培训费" sheetId="11" r:id="rId7"/>
    <sheet name="7固定资产购置" sheetId="9" r:id="rId8"/>
  </sheets>
  <definedNames>
    <definedName name="_xlnm.Print_Area" localSheetId="0">封面!$A$1:$C$11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<sst xmlns="http://schemas.openxmlformats.org/spreadsheetml/2006/main" count="232" uniqueCount="132">
  <si>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</si>
  <si>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</si>
  <si>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</si>
  <si>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</si>
  <si>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</si>
  <si>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</si>
  <si>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</si>
  <si>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</si>
  <si>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</si>
  <si>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</si>
  <si>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</si>
  <si>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</si>
  <si>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</si>
  <si>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</si>
  <si>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</si>
  <si>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</si>
  <si>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</si>
  <si>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</si>
  <si>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</si>
  <si>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</si>
  <si>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</si>
  <si>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</si>
  <si>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</si>
  <si>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</si>
  <si>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</si>
  <si>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</si>
  <si>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</si>
  <si>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</si>
  <si>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</si>
  <si>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</si>
  <si>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</si>
  <si>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</si>
  <si>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</si>
  <si>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</si>
  <si>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</si>
  <si>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</si>
  <si>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</si>
  <si>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</si>
  <si>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</si>
  <si>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</si>
  <si>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</si>
  <si>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</si>
  <si>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</si>
  <si>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</si>
  <si>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</si>
  <si>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</si>
  <si>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</si>
  <si>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</si>
  <si>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</si>
  <si>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</si>
  <si>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</si>
  <si>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</si>
  <si>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</si>
  <si>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宁德市人社局</t>
  </si>
  <si>
    <t>职业技能等级认定交叉调研督导</t>
  </si>
  <si>
    <t>郑成彬</t>
  </si>
  <si>
    <t>处级</t>
  </si>
  <si>
    <t>有</t>
  </si>
  <si>
    <t>2024.10.10</t>
  </si>
  <si>
    <t>莆田云膳餐饮</t>
  </si>
  <si>
    <t xml:space="preserve">有 </t>
  </si>
  <si>
    <t xml:space="preserve">否 </t>
  </si>
  <si>
    <t>否</t>
  </si>
  <si>
    <t>无</t>
  </si>
  <si>
    <t>合计</t>
  </si>
  <si>
    <t>附件3：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</si>
  <si>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</si>
  <si>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</si>
  <si>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</si>
  <si>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</si>
  <si>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</si>
  <si>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</si>
  <si>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</si>
  <si>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</si>
  <si>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</si>
  <si>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</si>
  <si>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</si>
  <si>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</si>
  <si>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</si>
  <si>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</si>
  <si>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</si>
  <si>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</si>
  <si>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</si>
  <si>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</si>
  <si>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</si>
  <si>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</si>
  <si>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</si>
  <si>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</si>
  <si>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</si>
  <si>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</si>
  <si>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</si>
  <si>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</si>
  <si>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</si>
  <si>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</si>
  <si>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</si>
  <si>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</si>
  <si>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</si>
  <si>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</si>
  <si>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</si>
  <si>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</si>
  <si>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</si>
  <si>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</si>
  <si>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</si>
  <si>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</si>
  <si>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</si>
  <si>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</si>
  <si>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</si>
  <si>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</si>
  <si>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</si>
  <si>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</si>
  <si>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收听收看全省有关改革工作动员部署视频会</t>
  </si>
  <si>
    <t>三类</t>
  </si>
  <si>
    <t>2024.9.29上午</t>
  </si>
  <si>
    <t xml:space="preserve">是 </t>
  </si>
  <si>
    <t>附件6：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</si>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</sst>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3">
    <font>
      <sz val="1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2"/>
      <name val="Tahoma"/>
      <charset val="134"/>
    </font>
    <font>
      <sz val="12"/>
      <color rgb="FF333333"/>
      <name val="Arial"/>
      <charset val="0"/>
    </font>
    <font>
      <sz val="12"/>
      <name val="宋体"/>
      <charset val="134"/>
      <scheme val="minor"/>
    </font>
    <font>
      <sz val="12"/>
      <name val="SimSun"/>
      <charset val="134"/>
    </font>
    <font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2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24" applyNumberFormat="0" applyAlignment="0" applyProtection="0">
      <alignment vertical="center"/>
    </xf>
    <xf numFmtId="0" fontId="23" fillId="10" borderId="25" applyNumberFormat="0" applyAlignment="0" applyProtection="0">
      <alignment vertical="center"/>
    </xf>
    <xf numFmtId="0" fontId="24" fillId="10" borderId="24" applyNumberFormat="0" applyAlignment="0" applyProtection="0">
      <alignment vertical="center"/>
    </xf>
    <xf numFmtId="0" fontId="25" fillId="11" borderId="26" applyNumberFormat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2" fillId="0" borderId="0" xfId="0" applyNumberFormat="1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58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7" fillId="0" borderId="1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176" fontId="6" fillId="6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6" borderId="1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/>
    </xf>
    <xf numFmtId="0" fontId="7" fillId="6" borderId="1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left" vertical="center"/>
    </xf>
    <xf numFmtId="176" fontId="8" fillId="6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9" fillId="6" borderId="15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0" fillId="7" borderId="0" xfId="0" applyFill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57" fontId="13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E4DFEC"/>
      <color rgb="00333333"/>
      <color rgb="00FDE9D9"/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E8" sqref="E8"/>
    </sheetView>
  </sheetViews>
  <sheetFormatPr defaultColWidth="9" defaultRowHeight="15.6" outlineLevelCol="3"/>
  <cols>
    <col min="1" max="1" width="85.375" customWidth="1"/>
  </cols>
  <sheetData>
    <row r="1" ht="63.6" spans="1:1">
      <c r="A1" s="95" t="str">
        <f>"（2024年"&amp;D3&amp;"月）莆田市人力资源和社会保障局
支出情况月报表（内部审计）"</f>
        <v>（2024年11月）莆田市人力资源和社会保障局
支出情况月报表（内部审计）</v>
      </c>
    </row>
    <row r="3" ht="41" customHeight="1" spans="1:4">
      <c r="A3" s="96" t="s">
        <v>0</v>
      </c>
      <c r="D3" s="97">
        <v>11</v>
      </c>
    </row>
    <row r="4" ht="41" customHeight="1" spans="1:1">
      <c r="A4" s="96" t="s">
        <v>1</v>
      </c>
    </row>
    <row r="5" ht="41" customHeight="1" spans="1:1">
      <c r="A5" s="96" t="s">
        <v>2</v>
      </c>
    </row>
    <row r="6" ht="41" customHeight="1" spans="1:1">
      <c r="A6" s="96" t="s">
        <v>3</v>
      </c>
    </row>
    <row r="7" ht="41" customHeight="1" spans="1:1">
      <c r="A7" s="96" t="s">
        <v>4</v>
      </c>
    </row>
    <row r="8" ht="41" customHeight="1" spans="1:1">
      <c r="A8" s="96" t="s">
        <v>5</v>
      </c>
    </row>
    <row r="9" ht="41" customHeight="1" spans="1:1">
      <c r="A9" s="96" t="s">
        <v>6</v>
      </c>
    </row>
    <row r="11" s="94" customFormat="1" ht="45" customHeight="1" spans="1:1">
      <c r="A11" s="98"/>
    </row>
    <row r="12" s="94" customFormat="1" ht="45" customHeight="1" spans="1:1">
      <c r="A12" s="98"/>
    </row>
    <row r="13" s="94" customFormat="1" ht="45" customHeight="1" spans="1:1">
      <c r="A13" s="98"/>
    </row>
    <row r="14" s="94" customFormat="1" ht="45" customHeight="1" spans="1:1">
      <c r="A14" s="98"/>
    </row>
    <row r="15" spans="1:1">
      <c r="A15" s="99"/>
    </row>
    <row r="16" spans="1:1">
      <c r="A16" s="99"/>
    </row>
    <row r="17" spans="1:1">
      <c r="A17" s="100"/>
    </row>
  </sheetData>
  <printOptions horizontalCentered="1"/>
  <pageMargins left="0.75" right="0.75" top="0.79" bottom="0.79" header="0.51" footer="0.5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A17" sqref="A17"/>
    </sheetView>
  </sheetViews>
  <sheetFormatPr defaultColWidth="9" defaultRowHeight="14.4"/>
  <cols>
    <col min="1" max="1" width="22.625" style="51" customWidth="1"/>
    <col min="2" max="2" width="11.2" style="52" customWidth="1"/>
    <col min="3" max="5" width="8.625" style="51" customWidth="1"/>
    <col min="6" max="6" width="10.375" style="51" customWidth="1"/>
    <col min="7" max="12" width="8.625" style="51" customWidth="1"/>
    <col min="13" max="16384" width="9" style="51"/>
  </cols>
  <sheetData>
    <row r="1" s="1" customFormat="1" spans="1:12">
      <c r="A1" s="51" t="s">
        <v>7</v>
      </c>
      <c r="B1" s="52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="51" customFormat="1" ht="25.8" spans="1:12">
      <c r="A2" s="53" t="str">
        <f>"2024年"&amp;封面!D3&amp;"月止“三公”经费及会议费、培训费、资产购置支出汇总表"</f>
        <v>2024年11月止“三公”经费及会议费、培训费、资产购置支出汇总表</v>
      </c>
      <c r="B2" s="54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="51" customFormat="1" ht="16.5" customHeight="1" spans="1:12">
      <c r="A3" s="55"/>
      <c r="B3" s="56"/>
      <c r="C3" s="53"/>
      <c r="D3" s="53"/>
      <c r="E3" s="53"/>
      <c r="F3" s="53"/>
      <c r="G3" s="53"/>
      <c r="H3" s="53"/>
      <c r="I3" s="53"/>
      <c r="J3" s="53"/>
      <c r="K3" s="89" t="s">
        <v>8</v>
      </c>
      <c r="L3" s="89"/>
    </row>
    <row r="4" s="51" customFormat="1" ht="29" customHeight="1" spans="1:12">
      <c r="A4" s="57" t="s">
        <v>9</v>
      </c>
      <c r="B4" s="58" t="s">
        <v>10</v>
      </c>
      <c r="C4" s="59" t="s">
        <v>11</v>
      </c>
      <c r="D4" s="59"/>
      <c r="E4" s="59"/>
      <c r="F4" s="59"/>
      <c r="G4" s="59"/>
      <c r="H4" s="59" t="s">
        <v>12</v>
      </c>
      <c r="I4" s="59"/>
      <c r="J4" s="59"/>
      <c r="K4" s="59"/>
      <c r="L4" s="59"/>
    </row>
    <row r="5" s="51" customFormat="1" ht="29" customHeight="1" spans="1:12">
      <c r="A5" s="57"/>
      <c r="B5" s="58"/>
      <c r="C5" s="59" t="s">
        <v>13</v>
      </c>
      <c r="D5" s="59" t="s">
        <v>14</v>
      </c>
      <c r="E5" s="59"/>
      <c r="F5" s="59" t="s">
        <v>15</v>
      </c>
      <c r="G5" s="59"/>
      <c r="H5" s="59" t="s">
        <v>13</v>
      </c>
      <c r="I5" s="59" t="s">
        <v>14</v>
      </c>
      <c r="J5" s="59"/>
      <c r="K5" s="59" t="s">
        <v>15</v>
      </c>
      <c r="L5" s="59"/>
    </row>
    <row r="6" s="51" customFormat="1" ht="34" customHeight="1" spans="1:12">
      <c r="A6" s="57"/>
      <c r="B6" s="58"/>
      <c r="C6" s="59"/>
      <c r="D6" s="59" t="s">
        <v>16</v>
      </c>
      <c r="E6" s="59" t="s">
        <v>17</v>
      </c>
      <c r="F6" s="59" t="s">
        <v>18</v>
      </c>
      <c r="G6" s="59" t="s">
        <v>19</v>
      </c>
      <c r="H6" s="59"/>
      <c r="I6" s="59" t="s">
        <v>16</v>
      </c>
      <c r="J6" s="59" t="s">
        <v>17</v>
      </c>
      <c r="K6" s="59" t="s">
        <v>18</v>
      </c>
      <c r="L6" s="59" t="s">
        <v>19</v>
      </c>
    </row>
    <row r="7" s="51" customFormat="1" ht="25" customHeight="1" spans="1:12">
      <c r="A7" s="60" t="s">
        <v>20</v>
      </c>
      <c r="B7" s="61">
        <f t="shared" ref="B7:F7" si="0">B8+B9+B10+B11</f>
        <v>1200</v>
      </c>
      <c r="C7" s="62">
        <f t="shared" si="0"/>
        <v>18000</v>
      </c>
      <c r="D7" s="62">
        <f t="shared" si="0"/>
        <v>45000</v>
      </c>
      <c r="E7" s="63">
        <f>C7/D7*100</f>
        <v>40</v>
      </c>
      <c r="F7" s="61">
        <v>6750</v>
      </c>
      <c r="G7" s="63">
        <f>(1-(C7/F7))*100</f>
        <v>-166.666666666667</v>
      </c>
      <c r="H7" s="62">
        <f t="shared" ref="H7:K7" si="1">H8+H9+H10+H11</f>
        <v>18000</v>
      </c>
      <c r="I7" s="62">
        <f t="shared" si="1"/>
        <v>45000</v>
      </c>
      <c r="J7" s="90">
        <f>H7/I7*100</f>
        <v>40</v>
      </c>
      <c r="K7" s="62">
        <f t="shared" si="1"/>
        <v>14375</v>
      </c>
      <c r="L7" s="63">
        <f>IF(K7=0,"",(1-(H7/K7))*100)</f>
        <v>-25.2173913043478</v>
      </c>
    </row>
    <row r="8" s="51" customFormat="1" ht="25" customHeight="1" spans="1:12">
      <c r="A8" s="64" t="s">
        <v>21</v>
      </c>
      <c r="B8" s="65">
        <f>'4因公出国（境）明细表'!L18</f>
        <v>0</v>
      </c>
      <c r="C8" s="66"/>
      <c r="D8" s="67"/>
      <c r="E8" s="63" t="str">
        <f t="shared" ref="E8:E11" si="2">IF(D8=0,"",C8/D8*100)</f>
        <v/>
      </c>
      <c r="F8" s="68"/>
      <c r="G8" s="63" t="str">
        <f>IF(F8=0,"",(1-(C8/F8))*100)</f>
        <v/>
      </c>
      <c r="H8" s="67">
        <f>C8</f>
        <v>0</v>
      </c>
      <c r="I8" s="69">
        <f t="shared" ref="I8:I11" si="3">D8</f>
        <v>0</v>
      </c>
      <c r="J8" s="63" t="str">
        <f t="shared" ref="J8:J11" si="4">IF(I8=0,"",H8/I8*100)</f>
        <v/>
      </c>
      <c r="K8" s="79">
        <f t="shared" ref="K8:K11" si="5">F8</f>
        <v>0</v>
      </c>
      <c r="L8" s="63" t="str">
        <f t="shared" ref="L8:L11" si="6">IF(K8=0,"",(1-(H8/K8))*100)</f>
        <v/>
      </c>
    </row>
    <row r="9" s="51" customFormat="1" ht="25" customHeight="1" spans="1:12">
      <c r="A9" s="64" t="s">
        <v>22</v>
      </c>
      <c r="B9" s="65">
        <v>1200</v>
      </c>
      <c r="C9" s="68">
        <v>18000</v>
      </c>
      <c r="D9" s="69">
        <v>45000</v>
      </c>
      <c r="E9" s="63">
        <f t="shared" si="2"/>
        <v>40</v>
      </c>
      <c r="F9" s="70">
        <v>14375</v>
      </c>
      <c r="G9" s="63">
        <f t="shared" ref="G8:G11" si="7">IF(F9=0,"",(1-(C9/F9))*100)</f>
        <v>-25.2173913043478</v>
      </c>
      <c r="H9" s="67">
        <f>C9</f>
        <v>18000</v>
      </c>
      <c r="I9" s="69">
        <f t="shared" si="3"/>
        <v>45000</v>
      </c>
      <c r="J9" s="63">
        <f t="shared" si="4"/>
        <v>40</v>
      </c>
      <c r="K9" s="79">
        <f t="shared" si="5"/>
        <v>14375</v>
      </c>
      <c r="L9" s="63">
        <f t="shared" si="6"/>
        <v>-25.2173913043478</v>
      </c>
    </row>
    <row r="10" s="51" customFormat="1" ht="25" customHeight="1" spans="1:12">
      <c r="A10" s="64" t="s">
        <v>23</v>
      </c>
      <c r="B10" s="65">
        <f>'3公车运行明细表'!L18</f>
        <v>0</v>
      </c>
      <c r="C10" s="68"/>
      <c r="D10" s="69"/>
      <c r="E10" s="63" t="str">
        <f t="shared" si="2"/>
        <v/>
      </c>
      <c r="F10" s="68"/>
      <c r="G10" s="63" t="str">
        <f t="shared" si="7"/>
        <v/>
      </c>
      <c r="H10" s="67">
        <f>C10</f>
        <v>0</v>
      </c>
      <c r="I10" s="69">
        <f t="shared" si="3"/>
        <v>0</v>
      </c>
      <c r="J10" s="63" t="str">
        <f t="shared" si="4"/>
        <v/>
      </c>
      <c r="K10" s="79">
        <f t="shared" si="5"/>
        <v>0</v>
      </c>
      <c r="L10" s="63" t="str">
        <f t="shared" si="6"/>
        <v/>
      </c>
    </row>
    <row r="11" s="51" customFormat="1" ht="25" customHeight="1" spans="1:12">
      <c r="A11" s="71" t="s">
        <v>24</v>
      </c>
      <c r="B11" s="65">
        <f>'4因公出国（境）明细表'!L18</f>
        <v>0</v>
      </c>
      <c r="C11" s="72"/>
      <c r="D11" s="73"/>
      <c r="E11" s="63" t="str">
        <f t="shared" si="2"/>
        <v/>
      </c>
      <c r="F11" s="72"/>
      <c r="G11" s="63" t="str">
        <f t="shared" si="7"/>
        <v/>
      </c>
      <c r="H11" s="67">
        <f>C11</f>
        <v>0</v>
      </c>
      <c r="I11" s="69">
        <f t="shared" si="3"/>
        <v>0</v>
      </c>
      <c r="J11" s="63" t="str">
        <f t="shared" si="4"/>
        <v/>
      </c>
      <c r="K11" s="79">
        <f t="shared" si="5"/>
        <v>0</v>
      </c>
      <c r="L11" s="63" t="str">
        <f t="shared" si="6"/>
        <v/>
      </c>
    </row>
    <row r="12" s="51" customFormat="1" ht="15.6" spans="1:12">
      <c r="A12" s="74"/>
      <c r="B12" s="75"/>
      <c r="C12" s="76"/>
      <c r="D12" s="76"/>
      <c r="E12" s="76"/>
      <c r="F12" s="76"/>
      <c r="G12" s="76"/>
      <c r="H12" s="76"/>
      <c r="I12" s="76"/>
      <c r="J12" s="76"/>
      <c r="K12" s="76"/>
      <c r="L12" s="91"/>
    </row>
    <row r="13" s="51" customFormat="1" ht="25" customHeight="1" spans="1:12">
      <c r="A13" s="77" t="s">
        <v>25</v>
      </c>
      <c r="B13" s="78">
        <f>'5会议费'!S7</f>
        <v>3220</v>
      </c>
      <c r="C13" s="68">
        <f>0+B13</f>
        <v>3220</v>
      </c>
      <c r="D13" s="79" t="s">
        <v>26</v>
      </c>
      <c r="E13" s="79" t="s">
        <v>26</v>
      </c>
      <c r="F13" s="80">
        <v>3420</v>
      </c>
      <c r="G13" s="63">
        <f>IF(F13=0,"",(1-(C13/F13))*100)</f>
        <v>5.84795321637427</v>
      </c>
      <c r="H13" s="79">
        <f>C13</f>
        <v>3220</v>
      </c>
      <c r="I13" s="79" t="str">
        <f t="shared" ref="H13:L13" si="8">D13</f>
        <v>—</v>
      </c>
      <c r="J13" s="79" t="str">
        <f t="shared" si="8"/>
        <v>—</v>
      </c>
      <c r="K13" s="79">
        <f t="shared" si="8"/>
        <v>3420</v>
      </c>
      <c r="L13" s="92">
        <f t="shared" ref="L13:L17" si="9">IF(K13=0,"",(1-(H13/K13))*100)</f>
        <v>5.84795321637427</v>
      </c>
    </row>
    <row r="14" s="51" customFormat="1" ht="15.6" spans="1:12">
      <c r="A14" s="81"/>
      <c r="B14" s="82"/>
      <c r="C14" s="83"/>
      <c r="D14" s="83"/>
      <c r="E14" s="83"/>
      <c r="F14" s="83"/>
      <c r="G14" s="83"/>
      <c r="H14" s="83"/>
      <c r="I14" s="83"/>
      <c r="J14" s="83"/>
      <c r="K14" s="83"/>
      <c r="L14" s="93"/>
    </row>
    <row r="15" s="51" customFormat="1" ht="25" customHeight="1" spans="1:12">
      <c r="A15" s="77" t="s">
        <v>27</v>
      </c>
      <c r="B15" s="78">
        <f>'6培训费'!R17</f>
        <v>0</v>
      </c>
      <c r="C15" s="68">
        <f>B15</f>
        <v>0</v>
      </c>
      <c r="D15" s="79" t="s">
        <v>26</v>
      </c>
      <c r="E15" s="79" t="s">
        <v>26</v>
      </c>
      <c r="F15" s="80">
        <v>0</v>
      </c>
      <c r="G15" s="63" t="str">
        <f>IF(F15=0,"",(1-(C15/F15))*100)</f>
        <v/>
      </c>
      <c r="H15" s="79">
        <v>0</v>
      </c>
      <c r="I15" s="79" t="str">
        <f t="shared" ref="H15:L15" si="10">D15</f>
        <v>—</v>
      </c>
      <c r="J15" s="79" t="str">
        <f t="shared" si="10"/>
        <v>—</v>
      </c>
      <c r="K15" s="79">
        <f t="shared" si="10"/>
        <v>0</v>
      </c>
      <c r="L15" s="92" t="str">
        <f t="shared" si="9"/>
        <v/>
      </c>
    </row>
    <row r="16" s="51" customFormat="1" ht="15.6" spans="1:12">
      <c r="A16" s="81"/>
      <c r="B16" s="82"/>
      <c r="C16" s="84"/>
      <c r="D16" s="83"/>
      <c r="E16" s="83"/>
      <c r="F16" s="83"/>
      <c r="G16" s="83"/>
      <c r="H16" s="83"/>
      <c r="I16" s="83"/>
      <c r="J16" s="83"/>
      <c r="K16" s="83"/>
      <c r="L16" s="93"/>
    </row>
    <row r="17" s="51" customFormat="1" ht="25" customHeight="1" spans="1:12">
      <c r="A17" s="64" t="s">
        <v>28</v>
      </c>
      <c r="B17" s="85">
        <f>'7固定资产购置'!I17</f>
        <v>0</v>
      </c>
      <c r="C17" s="86">
        <v>0</v>
      </c>
      <c r="D17" s="60" t="s">
        <v>26</v>
      </c>
      <c r="E17" s="60" t="s">
        <v>26</v>
      </c>
      <c r="F17" s="68">
        <v>25229</v>
      </c>
      <c r="G17" s="63">
        <f>IF(F17=0,"",(1-(C17/F17))*100)</f>
        <v>100</v>
      </c>
      <c r="H17" s="60">
        <f>C17</f>
        <v>0</v>
      </c>
      <c r="I17" s="60" t="str">
        <f t="shared" ref="H17:L17" si="11">D17</f>
        <v>—</v>
      </c>
      <c r="J17" s="60" t="str">
        <f t="shared" si="11"/>
        <v>—</v>
      </c>
      <c r="K17" s="60">
        <f t="shared" si="11"/>
        <v>25229</v>
      </c>
      <c r="L17" s="60">
        <f t="shared" si="9"/>
        <v>100</v>
      </c>
    </row>
    <row r="18" ht="47" customHeight="1" spans="1:12">
      <c r="A18" s="87" t="s">
        <v>29</v>
      </c>
      <c r="B18" s="88"/>
      <c r="C18" s="87"/>
      <c r="D18" s="87"/>
      <c r="E18" s="87"/>
      <c r="F18" s="87"/>
      <c r="G18" s="87"/>
      <c r="H18" s="87"/>
      <c r="I18" s="87"/>
      <c r="J18" s="87"/>
      <c r="K18" s="87"/>
      <c r="L18" s="87"/>
    </row>
    <row r="19" spans="1:1">
      <c r="A19" s="51" t="s">
        <v>30</v>
      </c>
    </row>
  </sheetData>
  <mergeCells count="17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6:L16"/>
    <mergeCell ref="A18:L18"/>
    <mergeCell ref="A4:A6"/>
    <mergeCell ref="B4:B6"/>
    <mergeCell ref="C5:C6"/>
    <mergeCell ref="H5:H6"/>
  </mergeCells>
  <printOptions horizontalCentered="1"/>
  <pageMargins left="0.393055555555556" right="0.393055555555556" top="0.590277777777778" bottom="0.708333333333333" header="0.511805555555556" footer="0.511805555555556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zoomScale="85" zoomScaleNormal="85" workbookViewId="0">
      <selection activeCell="C6" sqref="C6"/>
    </sheetView>
  </sheetViews>
  <sheetFormatPr defaultColWidth="9" defaultRowHeight="15.6"/>
  <cols>
    <col min="1" max="1" width="3.96666666666667" customWidth="1"/>
    <col min="2" max="2" width="20.375" customWidth="1"/>
    <col min="3" max="3" width="43.0833333333333" customWidth="1"/>
    <col min="4" max="4" width="8.625" customWidth="1"/>
    <col min="5" max="5" width="17.7916666666667" customWidth="1"/>
    <col min="6" max="6" width="5.88333333333333" customWidth="1"/>
    <col min="7" max="7" width="5.14166666666667" customWidth="1"/>
    <col min="8" max="8" width="20" customWidth="1"/>
    <col min="9" max="9" width="6.625" customWidth="1"/>
    <col min="10" max="10" width="12.35" customWidth="1"/>
    <col min="11" max="11" width="6.31666666666667" customWidth="1"/>
    <col min="12" max="12" width="6.76666666666667" customWidth="1"/>
    <col min="13" max="15" width="8.625" customWidth="1"/>
    <col min="16" max="18" width="8.375" customWidth="1"/>
    <col min="19" max="19" width="8.625" customWidth="1"/>
    <col min="20" max="20" width="4.625" customWidth="1"/>
    <col min="22" max="22" width="14.125"/>
  </cols>
  <sheetData>
    <row r="1" s="1" customFormat="1" ht="15" spans="1:22">
      <c r="A1" s="5" t="s">
        <v>31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48"/>
    </row>
    <row r="2" s="2" customFormat="1" ht="42.75" customHeight="1" spans="1:22">
      <c r="A2" s="6" t="str">
        <f>"2024年"&amp;封面!D3&amp;"月公务接待支出情况明细表"</f>
        <v>2024年11月公务接待支出情况明细表</v>
      </c>
      <c r="B2" s="41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48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S3" s="2" t="s">
        <v>8</v>
      </c>
      <c r="V3" s="48"/>
    </row>
    <row r="4" s="3" customFormat="1" ht="24" customHeight="1" spans="1:22">
      <c r="A4" s="9" t="s">
        <v>32</v>
      </c>
      <c r="B4" s="8" t="s">
        <v>33</v>
      </c>
      <c r="C4" s="8" t="s">
        <v>34</v>
      </c>
      <c r="D4" s="8" t="s">
        <v>35</v>
      </c>
      <c r="E4" s="8" t="s">
        <v>36</v>
      </c>
      <c r="F4" s="8" t="s">
        <v>37</v>
      </c>
      <c r="G4" s="8" t="s">
        <v>38</v>
      </c>
      <c r="H4" s="8" t="s">
        <v>39</v>
      </c>
      <c r="I4" s="20" t="s">
        <v>40</v>
      </c>
      <c r="J4" s="21"/>
      <c r="K4" s="21"/>
      <c r="L4" s="21"/>
      <c r="M4" s="24"/>
      <c r="N4" s="8" t="s">
        <v>41</v>
      </c>
      <c r="O4" s="8" t="s">
        <v>42</v>
      </c>
      <c r="P4" s="8" t="s">
        <v>43</v>
      </c>
      <c r="Q4" s="9" t="s">
        <v>44</v>
      </c>
      <c r="R4" s="8" t="s">
        <v>45</v>
      </c>
      <c r="S4" s="8" t="s">
        <v>46</v>
      </c>
      <c r="T4" s="8" t="s">
        <v>47</v>
      </c>
      <c r="V4" s="48"/>
    </row>
    <row r="5" s="3" customFormat="1" ht="50" customHeight="1" spans="1:22">
      <c r="A5" s="29"/>
      <c r="B5" s="9"/>
      <c r="C5" s="9"/>
      <c r="D5" s="9"/>
      <c r="E5" s="9"/>
      <c r="F5" s="9"/>
      <c r="G5" s="9"/>
      <c r="H5" s="9"/>
      <c r="I5" s="46" t="s">
        <v>48</v>
      </c>
      <c r="J5" s="46" t="s">
        <v>49</v>
      </c>
      <c r="K5" s="9" t="s">
        <v>50</v>
      </c>
      <c r="L5" s="9" t="s">
        <v>51</v>
      </c>
      <c r="M5" s="9" t="s">
        <v>52</v>
      </c>
      <c r="N5" s="9"/>
      <c r="O5" s="9"/>
      <c r="P5" s="9"/>
      <c r="Q5" s="29"/>
      <c r="R5" s="9"/>
      <c r="S5" s="9"/>
      <c r="T5" s="9"/>
      <c r="V5" s="48"/>
    </row>
    <row r="6" s="3" customFormat="1" ht="51" customHeight="1" spans="1:22">
      <c r="A6" s="8">
        <v>1</v>
      </c>
      <c r="B6" s="42" t="s">
        <v>53</v>
      </c>
      <c r="C6" s="42" t="s">
        <v>54</v>
      </c>
      <c r="D6" s="43" t="s">
        <v>55</v>
      </c>
      <c r="E6" s="43" t="s">
        <v>56</v>
      </c>
      <c r="F6" s="44" t="s">
        <v>57</v>
      </c>
      <c r="G6" s="44" t="s">
        <v>57</v>
      </c>
      <c r="H6" s="45" t="s">
        <v>58</v>
      </c>
      <c r="I6" s="42">
        <v>1</v>
      </c>
      <c r="J6" s="44" t="s">
        <v>59</v>
      </c>
      <c r="K6" s="42">
        <v>5</v>
      </c>
      <c r="L6" s="42">
        <v>3</v>
      </c>
      <c r="M6" s="42">
        <v>1200</v>
      </c>
      <c r="N6" s="44">
        <v>0</v>
      </c>
      <c r="O6" s="47">
        <v>1200</v>
      </c>
      <c r="P6" s="44" t="s">
        <v>60</v>
      </c>
      <c r="Q6" s="44" t="s">
        <v>60</v>
      </c>
      <c r="R6" s="44" t="s">
        <v>61</v>
      </c>
      <c r="S6" s="44" t="s">
        <v>62</v>
      </c>
      <c r="T6" s="44" t="s">
        <v>63</v>
      </c>
      <c r="V6" s="48"/>
    </row>
    <row r="7" s="40" customFormat="1" ht="45" hidden="1" customHeight="1" spans="1:22">
      <c r="A7" s="35">
        <v>2</v>
      </c>
      <c r="B7" s="44"/>
      <c r="C7" s="44"/>
      <c r="D7" s="43"/>
      <c r="E7" s="43"/>
      <c r="F7" s="43"/>
      <c r="G7" s="43"/>
      <c r="H7" s="45"/>
      <c r="I7" s="43"/>
      <c r="J7" s="44"/>
      <c r="K7" s="43"/>
      <c r="L7" s="43"/>
      <c r="M7" s="43"/>
      <c r="N7" s="43"/>
      <c r="O7" s="47"/>
      <c r="P7" s="43"/>
      <c r="Q7" s="43"/>
      <c r="R7" s="43"/>
      <c r="S7" s="43"/>
      <c r="T7" s="44"/>
      <c r="V7" s="49"/>
    </row>
    <row r="8" s="4" customFormat="1" ht="43" hidden="1" customHeight="1" spans="1:22">
      <c r="A8" s="8">
        <v>3</v>
      </c>
      <c r="B8" s="44"/>
      <c r="C8" s="44"/>
      <c r="D8" s="43"/>
      <c r="E8" s="43"/>
      <c r="F8" s="43"/>
      <c r="G8" s="43"/>
      <c r="H8" s="45"/>
      <c r="I8" s="43"/>
      <c r="J8" s="44"/>
      <c r="K8" s="43"/>
      <c r="L8" s="43"/>
      <c r="M8" s="43"/>
      <c r="N8" s="43"/>
      <c r="O8" s="47"/>
      <c r="P8" s="43"/>
      <c r="Q8" s="43"/>
      <c r="R8" s="43"/>
      <c r="S8" s="43"/>
      <c r="T8" s="44"/>
      <c r="V8" s="50"/>
    </row>
    <row r="9" s="4" customFormat="1" ht="43" hidden="1" customHeight="1" spans="1:22">
      <c r="A9" s="11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43"/>
      <c r="V9" s="48"/>
    </row>
    <row r="10" s="4" customFormat="1" ht="43" hidden="1" customHeight="1" spans="1:22">
      <c r="A10" s="11">
        <v>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43"/>
      <c r="V10" s="48"/>
    </row>
    <row r="11" s="4" customFormat="1" ht="43" hidden="1" customHeight="1" spans="1:22">
      <c r="A11" s="11">
        <v>6</v>
      </c>
      <c r="B11" s="44"/>
      <c r="C11" s="44"/>
      <c r="D11" s="43"/>
      <c r="E11" s="43"/>
      <c r="F11" s="43"/>
      <c r="G11" s="43"/>
      <c r="H11" s="45"/>
      <c r="I11" s="43"/>
      <c r="J11" s="44"/>
      <c r="K11" s="43"/>
      <c r="L11" s="43"/>
      <c r="M11" s="43"/>
      <c r="N11" s="43"/>
      <c r="O11" s="47"/>
      <c r="P11" s="43"/>
      <c r="Q11" s="43"/>
      <c r="R11" s="43"/>
      <c r="S11" s="43"/>
      <c r="T11" s="43"/>
      <c r="V11" s="48"/>
    </row>
    <row r="12" s="4" customFormat="1" ht="43" hidden="1" customHeight="1" spans="1:22">
      <c r="A12" s="11">
        <v>7</v>
      </c>
      <c r="B12" s="44"/>
      <c r="C12" s="44"/>
      <c r="D12" s="43"/>
      <c r="E12" s="43"/>
      <c r="F12" s="43"/>
      <c r="G12" s="43"/>
      <c r="H12" s="45"/>
      <c r="I12" s="43"/>
      <c r="J12" s="44"/>
      <c r="K12" s="43"/>
      <c r="L12" s="43"/>
      <c r="M12" s="43"/>
      <c r="N12" s="43"/>
      <c r="O12" s="47"/>
      <c r="P12" s="43"/>
      <c r="Q12" s="43"/>
      <c r="R12" s="43"/>
      <c r="S12" s="43"/>
      <c r="T12" s="43"/>
      <c r="V12" s="48"/>
    </row>
    <row r="13" s="4" customFormat="1" ht="43" hidden="1" customHeight="1" spans="1:22">
      <c r="A13" s="11">
        <v>8</v>
      </c>
      <c r="B13" s="44"/>
      <c r="C13" s="44"/>
      <c r="D13" s="43"/>
      <c r="E13" s="43"/>
      <c r="F13" s="43"/>
      <c r="G13" s="43"/>
      <c r="H13" s="45"/>
      <c r="I13" s="43"/>
      <c r="J13" s="44"/>
      <c r="K13" s="43"/>
      <c r="L13" s="43"/>
      <c r="M13" s="43"/>
      <c r="N13" s="43"/>
      <c r="O13" s="47"/>
      <c r="P13" s="43"/>
      <c r="Q13" s="43"/>
      <c r="R13" s="43"/>
      <c r="S13" s="43"/>
      <c r="T13" s="43"/>
      <c r="V13" s="48"/>
    </row>
    <row r="14" s="4" customFormat="1" ht="25" customHeight="1" spans="1:22">
      <c r="A14" s="12" t="s">
        <v>64</v>
      </c>
      <c r="B14" s="13"/>
      <c r="C14" s="13"/>
      <c r="D14" s="13"/>
      <c r="E14" s="14"/>
      <c r="F14" s="13"/>
      <c r="G14" s="13"/>
      <c r="H14" s="13"/>
      <c r="I14" s="15"/>
      <c r="J14" s="15" t="s">
        <v>26</v>
      </c>
      <c r="K14" s="15">
        <f>SUM(K6:K13)</f>
        <v>5</v>
      </c>
      <c r="L14" s="15">
        <f>SUM(L6:L13)</f>
        <v>3</v>
      </c>
      <c r="M14" s="15">
        <f>SUM(M6:M13)</f>
        <v>1200</v>
      </c>
      <c r="N14" s="15">
        <f>SUM(N6:N13)</f>
        <v>0</v>
      </c>
      <c r="O14" s="15">
        <f>SUM(O6:O13)</f>
        <v>1200</v>
      </c>
      <c r="P14" s="15"/>
      <c r="Q14" s="15"/>
      <c r="R14" s="15"/>
      <c r="S14" s="15"/>
      <c r="T14" s="15"/>
      <c r="V14" s="48"/>
    </row>
    <row r="15" spans="22:22">
      <c r="V15" s="48"/>
    </row>
    <row r="16" spans="22:22">
      <c r="V16" s="48"/>
    </row>
    <row r="17" spans="22:22">
      <c r="V17" s="48"/>
    </row>
  </sheetData>
  <mergeCells count="20">
    <mergeCell ref="A2:R2"/>
    <mergeCell ref="A3:B3"/>
    <mergeCell ref="K3:L3"/>
    <mergeCell ref="I4:M4"/>
    <mergeCell ref="A14:H14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93055555555556" right="0.393055555555556" top="0.590277777777778" bottom="0.708333333333333" header="0.511805555555556" footer="0.511805555555556"/>
  <pageSetup paperSize="9" scale="5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zoomScale="85" zoomScaleNormal="85" workbookViewId="0">
      <selection activeCell="A18" sqref="$A18:$XFD18"/>
    </sheetView>
  </sheetViews>
  <sheetFormatPr defaultColWidth="9" defaultRowHeight="15.6"/>
  <cols>
    <col min="1" max="1" width="3.96666666666667" customWidth="1"/>
    <col min="2" max="2" width="12.4916666666667" customWidth="1"/>
    <col min="3" max="3" width="5.14166666666667" customWidth="1"/>
    <col min="4" max="14" width="9.4" customWidth="1"/>
  </cols>
  <sheetData>
    <row r="1" s="1" customFormat="1" ht="14.4" spans="1:13">
      <c r="A1" s="5" t="s">
        <v>65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tr">
        <f>"2024年"&amp;封面!D3&amp;"月公车运行支出情况明细表"</f>
        <v>2024年11月公车运行支出情况明细表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M3" s="2" t="s">
        <v>8</v>
      </c>
    </row>
    <row r="4" s="3" customFormat="1" ht="24" customHeight="1" spans="1:14">
      <c r="A4" s="8" t="s">
        <v>32</v>
      </c>
      <c r="B4" s="8" t="s">
        <v>66</v>
      </c>
      <c r="C4" s="8" t="s">
        <v>67</v>
      </c>
      <c r="D4" s="9" t="s">
        <v>68</v>
      </c>
      <c r="E4" s="9" t="s">
        <v>69</v>
      </c>
      <c r="F4" s="9" t="s">
        <v>70</v>
      </c>
      <c r="G4" s="9" t="s">
        <v>71</v>
      </c>
      <c r="H4" s="8" t="s">
        <v>72</v>
      </c>
      <c r="I4" s="8"/>
      <c r="J4" s="8"/>
      <c r="K4" s="8" t="s">
        <v>73</v>
      </c>
      <c r="L4" s="8" t="s">
        <v>42</v>
      </c>
      <c r="M4" s="8" t="s">
        <v>46</v>
      </c>
      <c r="N4" s="8" t="s">
        <v>47</v>
      </c>
    </row>
    <row r="5" s="3" customFormat="1" ht="50" customHeight="1" spans="1:14">
      <c r="A5" s="8"/>
      <c r="B5" s="8"/>
      <c r="C5" s="8"/>
      <c r="D5" s="22"/>
      <c r="E5" s="22"/>
      <c r="F5" s="22"/>
      <c r="G5" s="22"/>
      <c r="H5" s="8" t="s">
        <v>74</v>
      </c>
      <c r="I5" s="8" t="s">
        <v>75</v>
      </c>
      <c r="J5" s="8" t="s">
        <v>76</v>
      </c>
      <c r="K5" s="8"/>
      <c r="L5" s="8"/>
      <c r="M5" s="8"/>
      <c r="N5" s="8"/>
    </row>
    <row r="6" s="3" customFormat="1" ht="24" customHeight="1" spans="1:14">
      <c r="A6" s="8"/>
      <c r="B6" s="38"/>
      <c r="C6" s="8"/>
      <c r="D6" s="38"/>
      <c r="E6" s="8"/>
      <c r="F6" s="8"/>
      <c r="G6" s="8"/>
      <c r="H6" s="8"/>
      <c r="I6" s="8"/>
      <c r="J6" s="8"/>
      <c r="K6" s="8"/>
      <c r="L6" s="19"/>
      <c r="M6" s="8"/>
      <c r="N6" s="8"/>
    </row>
    <row r="7" s="4" customFormat="1" ht="24" customHeight="1" spans="1:14">
      <c r="A7" s="11"/>
      <c r="B7" s="39"/>
      <c r="C7" s="11"/>
      <c r="D7" s="38"/>
      <c r="E7" s="11"/>
      <c r="F7" s="11"/>
      <c r="G7" s="11"/>
      <c r="H7" s="11"/>
      <c r="I7" s="8"/>
      <c r="J7" s="11"/>
      <c r="K7" s="11"/>
      <c r="L7" s="19"/>
      <c r="M7" s="11"/>
      <c r="N7" s="11"/>
    </row>
    <row r="8" s="4" customFormat="1" ht="24" customHeight="1" spans="1:14">
      <c r="A8" s="11"/>
      <c r="B8" s="39"/>
      <c r="C8" s="11"/>
      <c r="D8" s="38"/>
      <c r="E8" s="11"/>
      <c r="F8" s="11"/>
      <c r="G8" s="11"/>
      <c r="H8" s="11"/>
      <c r="I8" s="8"/>
      <c r="J8" s="11"/>
      <c r="K8" s="11"/>
      <c r="L8" s="19"/>
      <c r="M8" s="11"/>
      <c r="N8" s="11"/>
    </row>
    <row r="9" s="4" customFormat="1" ht="24" customHeight="1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34"/>
      <c r="N9" s="11"/>
    </row>
    <row r="10" s="4" customFormat="1" ht="24" customHeight="1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34"/>
      <c r="M10" s="11"/>
      <c r="N10" s="11"/>
    </row>
    <row r="11" s="4" customFormat="1" ht="24" customHeight="1" spans="1:14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34"/>
      <c r="M11" s="11"/>
      <c r="N11" s="11"/>
    </row>
    <row r="12" s="4" customFormat="1" ht="24" customHeight="1" spans="1:14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34"/>
      <c r="M12" s="11"/>
      <c r="N12" s="11"/>
    </row>
    <row r="13" s="4" customFormat="1" ht="24" customHeight="1" spans="1:1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34"/>
      <c r="M13" s="11"/>
      <c r="N13" s="11"/>
    </row>
    <row r="14" s="4" customFormat="1" ht="24" customHeight="1" spans="1:1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34"/>
      <c r="M14" s="11"/>
      <c r="N14" s="11"/>
    </row>
    <row r="15" s="4" customFormat="1" ht="24" customHeight="1" spans="1:1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34"/>
      <c r="M15" s="11"/>
      <c r="N15" s="11"/>
    </row>
    <row r="16" s="4" customFormat="1" ht="24" customHeight="1" spans="1:1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34"/>
      <c r="M16" s="11"/>
      <c r="N16" s="11"/>
    </row>
    <row r="17" s="4" customFormat="1" ht="24" customHeight="1" spans="1:1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34"/>
      <c r="M17" s="11"/>
      <c r="N17" s="11"/>
    </row>
    <row r="18" s="4" customFormat="1" ht="24" customHeight="1" spans="1:14">
      <c r="A18" s="12" t="s">
        <v>64</v>
      </c>
      <c r="B18" s="13"/>
      <c r="C18" s="14"/>
      <c r="D18" s="15">
        <f t="shared" ref="D18:L18" si="0">SUM(D6:D17)</f>
        <v>0</v>
      </c>
      <c r="E18" s="15">
        <f t="shared" si="0"/>
        <v>0</v>
      </c>
      <c r="F18" s="15">
        <f t="shared" si="0"/>
        <v>0</v>
      </c>
      <c r="G18" s="15">
        <f t="shared" si="0"/>
        <v>0</v>
      </c>
      <c r="H18" s="15">
        <f t="shared" si="0"/>
        <v>0</v>
      </c>
      <c r="I18" s="15" t="s">
        <v>26</v>
      </c>
      <c r="J18" s="15" t="s">
        <v>26</v>
      </c>
      <c r="K18" s="15">
        <f t="shared" si="0"/>
        <v>0</v>
      </c>
      <c r="L18" s="15">
        <f t="shared" si="0"/>
        <v>0</v>
      </c>
      <c r="M18" s="15" t="s">
        <v>26</v>
      </c>
      <c r="N18" s="15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93055555555556" right="0.393055555555556" top="0.590277777777778" bottom="0.708333333333333" header="0.511805555555556" footer="0.511805555555556"/>
  <pageSetup paperSize="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zoomScale="85" zoomScaleNormal="85" topLeftCell="D1" workbookViewId="0">
      <selection activeCell="Q1" sqref="Q$1:S$1048576"/>
    </sheetView>
  </sheetViews>
  <sheetFormatPr defaultColWidth="9" defaultRowHeight="15.6"/>
  <cols>
    <col min="1" max="1" width="3.96666666666667" customWidth="1"/>
    <col min="2" max="2" width="12.7916666666667" hidden="1" customWidth="1"/>
    <col min="3" max="4" width="15.2916666666667" customWidth="1"/>
    <col min="5" max="6" width="11.6166666666667" customWidth="1"/>
    <col min="7" max="12" width="9.4" customWidth="1"/>
    <col min="13" max="13" width="8.375" customWidth="1"/>
    <col min="14" max="15" width="9.4" customWidth="1"/>
  </cols>
  <sheetData>
    <row r="1" s="1" customFormat="1" ht="14.4" spans="1:14">
      <c r="A1" s="5" t="s">
        <v>77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tr">
        <f>"2024年"&amp;封面!D3&amp;"月因公出国（境）支出情况明细表"</f>
        <v>2024年11月因公出国（境）支出情况明细表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N3" s="2" t="s">
        <v>8</v>
      </c>
    </row>
    <row r="4" s="3" customFormat="1" ht="24" customHeight="1" spans="1:15">
      <c r="A4" s="8" t="s">
        <v>32</v>
      </c>
      <c r="B4" s="36" t="s">
        <v>78</v>
      </c>
      <c r="C4" s="8" t="s">
        <v>79</v>
      </c>
      <c r="D4" s="9" t="s">
        <v>80</v>
      </c>
      <c r="E4" s="8" t="s">
        <v>81</v>
      </c>
      <c r="F4" s="9" t="s">
        <v>82</v>
      </c>
      <c r="G4" s="8" t="s">
        <v>83</v>
      </c>
      <c r="H4" s="8"/>
      <c r="I4" s="8"/>
      <c r="J4" s="8"/>
      <c r="K4" s="8"/>
      <c r="L4" s="8"/>
      <c r="M4" s="8" t="s">
        <v>45</v>
      </c>
      <c r="N4" s="8" t="s">
        <v>46</v>
      </c>
      <c r="O4" s="8" t="s">
        <v>47</v>
      </c>
    </row>
    <row r="5" s="3" customFormat="1" ht="50" customHeight="1" spans="1:15">
      <c r="A5" s="8"/>
      <c r="B5" s="36"/>
      <c r="C5" s="8"/>
      <c r="D5" s="22"/>
      <c r="E5" s="8"/>
      <c r="F5" s="22"/>
      <c r="G5" s="8" t="s">
        <v>84</v>
      </c>
      <c r="H5" s="17" t="s">
        <v>85</v>
      </c>
      <c r="I5" s="18" t="s">
        <v>86</v>
      </c>
      <c r="J5" s="18" t="s">
        <v>87</v>
      </c>
      <c r="K5" s="8" t="s">
        <v>88</v>
      </c>
      <c r="L5" s="8" t="s">
        <v>42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37"/>
      <c r="M6" s="8"/>
      <c r="N6" s="8"/>
      <c r="O6" s="8"/>
    </row>
    <row r="7" s="4" customFormat="1" ht="24" customHeight="1" spans="1:15">
      <c r="A7" s="11"/>
      <c r="B7" s="11"/>
      <c r="C7" s="8"/>
      <c r="D7" s="8"/>
      <c r="E7" s="8"/>
      <c r="F7" s="8"/>
      <c r="G7" s="11"/>
      <c r="H7" s="11"/>
      <c r="I7" s="11"/>
      <c r="J7" s="11"/>
      <c r="K7" s="11"/>
      <c r="L7" s="32"/>
      <c r="M7" s="11"/>
      <c r="N7" s="11"/>
      <c r="O7" s="11"/>
    </row>
    <row r="8" s="4" customFormat="1" ht="24" customHeight="1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32"/>
      <c r="M8" s="11"/>
      <c r="N8" s="11"/>
      <c r="O8" s="11"/>
    </row>
    <row r="9" s="4" customFormat="1" ht="24" customHeight="1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32"/>
      <c r="M9" s="11"/>
      <c r="N9" s="11"/>
      <c r="O9" s="11"/>
    </row>
    <row r="10" s="4" customFormat="1" ht="24" customHeight="1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32"/>
      <c r="M10" s="11"/>
      <c r="N10" s="11"/>
      <c r="O10" s="11"/>
    </row>
    <row r="11" s="4" customFormat="1" ht="24" customHeight="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32"/>
      <c r="M11" s="11"/>
      <c r="N11" s="11"/>
      <c r="O11" s="11"/>
    </row>
    <row r="12" s="4" customFormat="1" ht="24" customHeight="1" spans="1: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32"/>
      <c r="M12" s="11"/>
      <c r="N12" s="11"/>
      <c r="O12" s="11"/>
    </row>
    <row r="13" s="4" customFormat="1" ht="24" customHeight="1" spans="1: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32"/>
      <c r="M13" s="11"/>
      <c r="N13" s="11"/>
      <c r="O13" s="11"/>
    </row>
    <row r="14" s="4" customFormat="1" ht="24" customHeight="1" spans="1: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32"/>
      <c r="M14" s="11"/>
      <c r="N14" s="11"/>
      <c r="O14" s="11"/>
    </row>
    <row r="15" s="4" customFormat="1" ht="24" customHeight="1" spans="1: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32"/>
      <c r="M15" s="11"/>
      <c r="N15" s="11"/>
      <c r="O15" s="11"/>
    </row>
    <row r="16" s="4" customFormat="1" ht="24" customHeight="1" spans="1:1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32"/>
      <c r="M16" s="11"/>
      <c r="N16" s="11"/>
      <c r="O16" s="11"/>
    </row>
    <row r="17" s="4" customFormat="1" ht="24" customHeight="1" spans="1: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32"/>
      <c r="M17" s="11"/>
      <c r="N17" s="11"/>
      <c r="O17" s="11"/>
    </row>
    <row r="18" s="4" customFormat="1" ht="24" customHeight="1" spans="1:15">
      <c r="A18" s="12" t="s">
        <v>64</v>
      </c>
      <c r="B18" s="13"/>
      <c r="C18" s="13"/>
      <c r="D18" s="13"/>
      <c r="E18" s="13"/>
      <c r="F18" s="14"/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>
        <f>SUM(L6:L17)</f>
        <v>0</v>
      </c>
      <c r="M18" s="15" t="s">
        <v>26</v>
      </c>
      <c r="N18" s="15" t="s">
        <v>26</v>
      </c>
      <c r="O18" s="15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93055555555556" right="0.393055555555556" top="0.590277777777778" bottom="0.708333333333333" header="0.511805555555556" footer="0.511805555555556"/>
  <pageSetup paperSize="9" scale="92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7"/>
  <sheetViews>
    <sheetView zoomScale="85" zoomScaleNormal="85" workbookViewId="0">
      <selection activeCell="W6" sqref="W6"/>
    </sheetView>
  </sheetViews>
  <sheetFormatPr defaultColWidth="9" defaultRowHeight="15.6" outlineLevelRow="6"/>
  <cols>
    <col min="1" max="1" width="3.96666666666667" customWidth="1"/>
    <col min="2" max="2" width="19.7083333333333" customWidth="1"/>
    <col min="3" max="3" width="8.625" customWidth="1"/>
    <col min="4" max="5" width="5.88333333333333" customWidth="1"/>
    <col min="6" max="6" width="12.5" customWidth="1"/>
    <col min="7" max="7" width="8.625" customWidth="1"/>
    <col min="8" max="11" width="5.625" customWidth="1"/>
    <col min="12" max="12" width="10.625" customWidth="1"/>
    <col min="13" max="20" width="6.91666666666667" customWidth="1"/>
    <col min="21" max="21" width="6.175" customWidth="1"/>
    <col min="22" max="22" width="4.85" customWidth="1"/>
    <col min="23" max="23" width="4.625" customWidth="1"/>
  </cols>
  <sheetData>
    <row r="1" s="1" customFormat="1" ht="14.4" spans="1:22">
      <c r="A1" s="5" t="s">
        <v>89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tr">
        <f>"2024年"&amp;封面!D3&amp;"月会议费支出情况明细表"</f>
        <v>2024年11月会议费支出情况明细表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8</v>
      </c>
    </row>
    <row r="4" s="3" customFormat="1" ht="27" customHeight="1" spans="1:23">
      <c r="A4" s="9" t="s">
        <v>32</v>
      </c>
      <c r="B4" s="9" t="s">
        <v>90</v>
      </c>
      <c r="C4" s="9" t="s">
        <v>91</v>
      </c>
      <c r="D4" s="9" t="s">
        <v>92</v>
      </c>
      <c r="E4" s="9" t="s">
        <v>93</v>
      </c>
      <c r="F4" s="9" t="s">
        <v>94</v>
      </c>
      <c r="G4" s="9" t="s">
        <v>95</v>
      </c>
      <c r="H4" s="20" t="s">
        <v>96</v>
      </c>
      <c r="I4" s="21"/>
      <c r="J4" s="21"/>
      <c r="K4" s="24"/>
      <c r="L4" s="9" t="s">
        <v>97</v>
      </c>
      <c r="M4" s="20" t="s">
        <v>98</v>
      </c>
      <c r="N4" s="21"/>
      <c r="O4" s="21"/>
      <c r="P4" s="21"/>
      <c r="Q4" s="21"/>
      <c r="R4" s="21"/>
      <c r="S4" s="24"/>
      <c r="T4" s="9" t="s">
        <v>99</v>
      </c>
      <c r="U4" s="28" t="s">
        <v>100</v>
      </c>
      <c r="V4" s="9" t="s">
        <v>101</v>
      </c>
      <c r="W4" s="9" t="s">
        <v>47</v>
      </c>
    </row>
    <row r="5" s="3" customFormat="1" ht="52" customHeight="1" spans="1:23">
      <c r="A5" s="22"/>
      <c r="B5" s="22"/>
      <c r="C5" s="22"/>
      <c r="D5" s="22"/>
      <c r="E5" s="22"/>
      <c r="F5" s="22"/>
      <c r="G5" s="22"/>
      <c r="H5" s="8" t="s">
        <v>102</v>
      </c>
      <c r="I5" s="8" t="s">
        <v>103</v>
      </c>
      <c r="J5" s="8" t="s">
        <v>104</v>
      </c>
      <c r="K5" s="8" t="s">
        <v>105</v>
      </c>
      <c r="L5" s="22"/>
      <c r="M5" s="9" t="s">
        <v>85</v>
      </c>
      <c r="N5" s="9" t="s">
        <v>106</v>
      </c>
      <c r="O5" s="9" t="s">
        <v>107</v>
      </c>
      <c r="P5" s="9" t="s">
        <v>108</v>
      </c>
      <c r="Q5" s="9" t="s">
        <v>84</v>
      </c>
      <c r="R5" s="9" t="s">
        <v>109</v>
      </c>
      <c r="S5" s="8" t="s">
        <v>64</v>
      </c>
      <c r="T5" s="29"/>
      <c r="U5" s="30"/>
      <c r="V5" s="22"/>
      <c r="W5" s="22"/>
    </row>
    <row r="6" s="4" customFormat="1" ht="56" customHeight="1" spans="1:23">
      <c r="A6" s="11">
        <v>1</v>
      </c>
      <c r="B6" s="8" t="s">
        <v>110</v>
      </c>
      <c r="C6" s="11" t="s">
        <v>111</v>
      </c>
      <c r="D6" s="11" t="s">
        <v>57</v>
      </c>
      <c r="E6" s="11" t="s">
        <v>63</v>
      </c>
      <c r="F6" s="33" t="s">
        <v>112</v>
      </c>
      <c r="G6" s="11">
        <v>0.5</v>
      </c>
      <c r="H6" s="11">
        <v>46</v>
      </c>
      <c r="I6" s="11">
        <v>0</v>
      </c>
      <c r="J6" s="11">
        <v>0</v>
      </c>
      <c r="K6" s="11">
        <f>SUM(H6:J6)</f>
        <v>46</v>
      </c>
      <c r="L6" s="11">
        <v>3290</v>
      </c>
      <c r="M6" s="11">
        <v>0</v>
      </c>
      <c r="N6" s="11">
        <v>0</v>
      </c>
      <c r="O6" s="11">
        <v>3220</v>
      </c>
      <c r="P6" s="11">
        <v>0</v>
      </c>
      <c r="Q6" s="11">
        <v>0</v>
      </c>
      <c r="R6" s="11">
        <v>0</v>
      </c>
      <c r="S6" s="34">
        <f>SUM(M6:R6)</f>
        <v>3220</v>
      </c>
      <c r="T6" s="11" t="s">
        <v>60</v>
      </c>
      <c r="U6" s="11" t="s">
        <v>62</v>
      </c>
      <c r="V6" s="35" t="s">
        <v>113</v>
      </c>
      <c r="W6" s="11"/>
    </row>
    <row r="7" s="4" customFormat="1" ht="24" customHeight="1" spans="1:23">
      <c r="A7" s="12" t="s">
        <v>64</v>
      </c>
      <c r="B7" s="13"/>
      <c r="C7" s="13"/>
      <c r="D7" s="13"/>
      <c r="E7" s="13"/>
      <c r="F7" s="13"/>
      <c r="G7" s="14"/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  <c r="N7" s="15" t="s">
        <v>26</v>
      </c>
      <c r="O7" s="15" t="s">
        <v>26</v>
      </c>
      <c r="P7" s="15" t="s">
        <v>26</v>
      </c>
      <c r="Q7" s="15" t="s">
        <v>26</v>
      </c>
      <c r="R7" s="15" t="s">
        <v>26</v>
      </c>
      <c r="S7" s="15">
        <f>SUM(S6:S6)</f>
        <v>3220</v>
      </c>
      <c r="T7" s="15" t="s">
        <v>26</v>
      </c>
      <c r="U7" s="15" t="s">
        <v>26</v>
      </c>
      <c r="V7" s="15" t="s">
        <v>26</v>
      </c>
      <c r="W7" s="15"/>
    </row>
  </sheetData>
  <mergeCells count="18">
    <mergeCell ref="A2:W2"/>
    <mergeCell ref="A3:B3"/>
    <mergeCell ref="L3:M3"/>
    <mergeCell ref="H4:K4"/>
    <mergeCell ref="M4:S4"/>
    <mergeCell ref="A7:G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93055555555556" right="0.393055555555556" top="0.590277777777778" bottom="0.708333333333333" header="0.511805555555556" footer="0.511805555555556"/>
  <pageSetup paperSize="9" scale="77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zoomScale="85" zoomScaleNormal="85" workbookViewId="0">
      <selection activeCell="A2" sqref="A2:V2"/>
    </sheetView>
  </sheetViews>
  <sheetFormatPr defaultColWidth="9" defaultRowHeight="15.6"/>
  <cols>
    <col min="1" max="1" width="3.96666666666667" customWidth="1"/>
    <col min="2" max="2" width="24.7" customWidth="1"/>
    <col min="3" max="3" width="6.46666666666667" customWidth="1"/>
    <col min="4" max="4" width="5.88333333333333" customWidth="1"/>
    <col min="5" max="5" width="18.675" customWidth="1"/>
    <col min="6" max="6" width="8.625" customWidth="1"/>
    <col min="7" max="9" width="5.625" customWidth="1"/>
    <col min="10" max="10" width="10.625" customWidth="1"/>
    <col min="11" max="17" width="6.91666666666667" customWidth="1"/>
    <col min="18" max="18" width="9.7" customWidth="1"/>
    <col min="19" max="19" width="6.91666666666667" customWidth="1"/>
    <col min="20" max="20" width="6.175" customWidth="1"/>
    <col min="21" max="21" width="4.85" customWidth="1"/>
    <col min="22" max="22" width="4.625" customWidth="1"/>
  </cols>
  <sheetData>
    <row r="1" s="1" customFormat="1" ht="14.4" spans="1:21">
      <c r="A1" s="5" t="s">
        <v>114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tr">
        <f>"2024年"&amp;封面!D3&amp;"月培训费支出情况明细表"</f>
        <v>2024年11月培训费支出情况明细表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8</v>
      </c>
    </row>
    <row r="4" s="3" customFormat="1" spans="1:22">
      <c r="A4" s="9" t="s">
        <v>32</v>
      </c>
      <c r="B4" s="9" t="s">
        <v>115</v>
      </c>
      <c r="C4" s="9" t="s">
        <v>92</v>
      </c>
      <c r="D4" s="9" t="s">
        <v>93</v>
      </c>
      <c r="E4" s="9" t="s">
        <v>94</v>
      </c>
      <c r="F4" s="9" t="s">
        <v>116</v>
      </c>
      <c r="G4" s="20" t="s">
        <v>96</v>
      </c>
      <c r="H4" s="21"/>
      <c r="I4" s="24"/>
      <c r="J4" s="9" t="s">
        <v>97</v>
      </c>
      <c r="K4" s="25" t="s">
        <v>98</v>
      </c>
      <c r="L4" s="26"/>
      <c r="M4" s="26"/>
      <c r="N4" s="26"/>
      <c r="O4" s="26"/>
      <c r="P4" s="26"/>
      <c r="Q4" s="26"/>
      <c r="R4" s="27"/>
      <c r="S4" s="9" t="s">
        <v>99</v>
      </c>
      <c r="T4" s="28" t="s">
        <v>117</v>
      </c>
      <c r="U4" s="9" t="s">
        <v>101</v>
      </c>
      <c r="V4" s="9" t="s">
        <v>47</v>
      </c>
    </row>
    <row r="5" s="3" customFormat="1" ht="37" customHeight="1" spans="1:22">
      <c r="A5" s="22"/>
      <c r="B5" s="22"/>
      <c r="C5" s="22"/>
      <c r="D5" s="22"/>
      <c r="E5" s="22"/>
      <c r="F5" s="22"/>
      <c r="G5" s="8" t="s">
        <v>118</v>
      </c>
      <c r="H5" s="8" t="s">
        <v>104</v>
      </c>
      <c r="I5" s="8" t="s">
        <v>105</v>
      </c>
      <c r="J5" s="22"/>
      <c r="K5" s="9" t="s">
        <v>85</v>
      </c>
      <c r="L5" s="9" t="s">
        <v>106</v>
      </c>
      <c r="M5" s="9" t="s">
        <v>119</v>
      </c>
      <c r="N5" s="9" t="s">
        <v>120</v>
      </c>
      <c r="O5" s="9" t="s">
        <v>121</v>
      </c>
      <c r="P5" s="9" t="s">
        <v>84</v>
      </c>
      <c r="Q5" s="9" t="s">
        <v>88</v>
      </c>
      <c r="R5" s="9" t="s">
        <v>64</v>
      </c>
      <c r="S5" s="29"/>
      <c r="T5" s="30"/>
      <c r="U5" s="22"/>
      <c r="V5" s="22"/>
    </row>
    <row r="6" s="4" customFormat="1" ht="22" customHeight="1" spans="1:22">
      <c r="A6" s="11"/>
      <c r="B6" s="8"/>
      <c r="C6" s="11"/>
      <c r="D6" s="11"/>
      <c r="E6" s="8"/>
      <c r="F6" s="11"/>
      <c r="G6" s="11"/>
      <c r="H6" s="11"/>
      <c r="I6" s="11"/>
      <c r="J6" s="11"/>
      <c r="K6" s="9"/>
      <c r="L6" s="9"/>
      <c r="M6" s="9"/>
      <c r="N6" s="9"/>
      <c r="O6" s="9"/>
      <c r="P6" s="9"/>
      <c r="Q6" s="9"/>
      <c r="R6" s="31">
        <f>SUM(K6:Q6)</f>
        <v>0</v>
      </c>
      <c r="S6" s="11"/>
      <c r="T6" s="11"/>
      <c r="U6" s="11"/>
      <c r="V6" s="11"/>
    </row>
    <row r="7" s="4" customFormat="1" ht="22" customHeight="1" spans="1:22">
      <c r="A7" s="11"/>
      <c r="B7" s="8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32"/>
      <c r="S7" s="9"/>
      <c r="T7" s="11"/>
      <c r="U7" s="11"/>
      <c r="V7" s="11"/>
    </row>
    <row r="8" s="4" customFormat="1" ht="22" customHeight="1" spans="1:22">
      <c r="A8" s="11"/>
      <c r="B8" s="8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32"/>
      <c r="S8" s="11"/>
      <c r="T8" s="11"/>
      <c r="U8" s="11"/>
      <c r="V8" s="11"/>
    </row>
    <row r="9" s="4" customFormat="1" ht="22" customHeight="1" spans="1:2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32"/>
      <c r="S9" s="11"/>
      <c r="T9" s="11"/>
      <c r="U9" s="11"/>
      <c r="V9" s="11"/>
    </row>
    <row r="10" s="4" customFormat="1" ht="22" customHeight="1" spans="1:2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2"/>
      <c r="S10" s="11"/>
      <c r="T10" s="11"/>
      <c r="U10" s="11"/>
      <c r="V10" s="11"/>
    </row>
    <row r="11" s="4" customFormat="1" ht="22" customHeight="1" spans="1:2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32"/>
      <c r="S11" s="11"/>
      <c r="T11" s="11"/>
      <c r="U11" s="11"/>
      <c r="V11" s="11"/>
    </row>
    <row r="12" s="4" customFormat="1" ht="22" customHeight="1" spans="1:2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32"/>
      <c r="S12" s="11"/>
      <c r="T12" s="11"/>
      <c r="U12" s="11"/>
      <c r="V12" s="11"/>
    </row>
    <row r="13" s="4" customFormat="1" ht="22" customHeight="1" spans="1:2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32"/>
      <c r="S13" s="11"/>
      <c r="T13" s="11"/>
      <c r="U13" s="11"/>
      <c r="V13" s="11"/>
    </row>
    <row r="14" s="4" customFormat="1" ht="22" customHeight="1" spans="1:2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32"/>
      <c r="S14" s="11"/>
      <c r="T14" s="11"/>
      <c r="U14" s="11"/>
      <c r="V14" s="11"/>
    </row>
    <row r="15" s="4" customFormat="1" ht="22" customHeight="1" spans="1:2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32"/>
      <c r="S15" s="11"/>
      <c r="T15" s="11"/>
      <c r="U15" s="11"/>
      <c r="V15" s="11"/>
    </row>
    <row r="16" s="4" customFormat="1" ht="22" customHeight="1" spans="1:2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32"/>
      <c r="S16" s="11"/>
      <c r="T16" s="11"/>
      <c r="U16" s="11"/>
      <c r="V16" s="11"/>
    </row>
    <row r="17" s="4" customFormat="1" ht="20" customHeight="1" spans="1:22">
      <c r="A17" s="12" t="s">
        <v>64</v>
      </c>
      <c r="B17" s="13"/>
      <c r="C17" s="13"/>
      <c r="D17" s="13"/>
      <c r="E17" s="13"/>
      <c r="F17" s="13"/>
      <c r="G17" s="13"/>
      <c r="H17" s="13"/>
      <c r="I17" s="13"/>
      <c r="J17" s="14"/>
      <c r="K17" s="15" t="s">
        <v>26</v>
      </c>
      <c r="L17" s="15" t="s">
        <v>26</v>
      </c>
      <c r="M17" s="15" t="s">
        <v>26</v>
      </c>
      <c r="N17" s="15" t="s">
        <v>26</v>
      </c>
      <c r="O17" s="15" t="s">
        <v>26</v>
      </c>
      <c r="P17" s="15" t="s">
        <v>26</v>
      </c>
      <c r="Q17" s="15" t="s">
        <v>26</v>
      </c>
      <c r="R17" s="15">
        <f>SUM(R6:R16)</f>
        <v>0</v>
      </c>
      <c r="S17" s="15" t="s">
        <v>26</v>
      </c>
      <c r="T17" s="15" t="s">
        <v>26</v>
      </c>
      <c r="U17" s="15" t="s">
        <v>26</v>
      </c>
      <c r="V17" s="15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93055555555556" right="0.393055555555556" top="0.590277777777778" bottom="0.708333333333333" header="0.511805555555556" footer="0.511805555555556"/>
  <pageSetup paperSize="9" scale="74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zoomScale="85" zoomScaleNormal="85" workbookViewId="0">
      <selection activeCell="N9" sqref="N9"/>
    </sheetView>
  </sheetViews>
  <sheetFormatPr defaultColWidth="9" defaultRowHeight="15.6"/>
  <cols>
    <col min="1" max="1" width="3.96666666666667" customWidth="1"/>
    <col min="2" max="2" width="26.1083333333333" customWidth="1"/>
    <col min="3" max="3" width="15.2916666666667" customWidth="1"/>
    <col min="4" max="4" width="12.2083333333333" customWidth="1"/>
    <col min="5" max="5" width="10.4416666666667" customWidth="1"/>
    <col min="6" max="7" width="9.4" customWidth="1"/>
    <col min="8" max="8" width="15.2916666666667" customWidth="1"/>
    <col min="9" max="11" width="9.4" customWidth="1"/>
    <col min="12" max="12" width="12.65" customWidth="1"/>
  </cols>
  <sheetData>
    <row r="1" s="1" customFormat="1" ht="14.4" spans="1:11">
      <c r="A1" s="5" t="s">
        <v>122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tr">
        <f>"2024年"&amp;封面!D3&amp;"月固定资产购置支出情况明细表"</f>
        <v>2024年11月固定资产购置支出情况明细表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6" t="s">
        <v>8</v>
      </c>
      <c r="L3" s="16"/>
    </row>
    <row r="4" s="3" customFormat="1" ht="46.8" spans="1:12">
      <c r="A4" s="8" t="s">
        <v>32</v>
      </c>
      <c r="B4" s="8" t="s">
        <v>123</v>
      </c>
      <c r="C4" s="8" t="s">
        <v>124</v>
      </c>
      <c r="D4" s="8" t="s">
        <v>125</v>
      </c>
      <c r="E4" s="8" t="s">
        <v>126</v>
      </c>
      <c r="F4" s="9" t="s">
        <v>127</v>
      </c>
      <c r="G4" s="8" t="s">
        <v>128</v>
      </c>
      <c r="H4" s="8" t="s">
        <v>129</v>
      </c>
      <c r="I4" s="17" t="s">
        <v>130</v>
      </c>
      <c r="J4" s="18" t="s">
        <v>131</v>
      </c>
      <c r="K4" s="8" t="s">
        <v>46</v>
      </c>
      <c r="L4" s="8" t="s">
        <v>47</v>
      </c>
    </row>
    <row r="5" s="3" customFormat="1" ht="24" customHeight="1" spans="1:12">
      <c r="A5" s="8">
        <v>1</v>
      </c>
      <c r="B5" s="10"/>
      <c r="C5" s="8"/>
      <c r="D5" s="8"/>
      <c r="E5" s="8"/>
      <c r="F5" s="8"/>
      <c r="G5" s="8"/>
      <c r="H5" s="8"/>
      <c r="I5" s="19"/>
      <c r="J5" s="8"/>
      <c r="K5" s="8"/>
      <c r="L5" s="8"/>
    </row>
    <row r="6" s="4" customFormat="1" ht="24" customHeight="1" spans="1:12">
      <c r="A6" s="11">
        <v>2</v>
      </c>
      <c r="B6" s="10"/>
      <c r="C6" s="8"/>
      <c r="D6" s="8"/>
      <c r="E6" s="8"/>
      <c r="F6" s="8"/>
      <c r="G6" s="11"/>
      <c r="H6" s="11"/>
      <c r="I6" s="19"/>
      <c r="J6" s="8"/>
      <c r="K6" s="8"/>
      <c r="L6" s="11"/>
    </row>
    <row r="7" s="4" customFormat="1" ht="24" customHeight="1" spans="1:12">
      <c r="A7" s="11">
        <v>3</v>
      </c>
      <c r="B7" s="11"/>
      <c r="C7" s="8"/>
      <c r="D7" s="8"/>
      <c r="E7" s="8"/>
      <c r="F7" s="8"/>
      <c r="G7" s="11"/>
      <c r="H7" s="11"/>
      <c r="I7" s="19"/>
      <c r="J7" s="8"/>
      <c r="K7" s="8"/>
      <c r="L7" s="11"/>
    </row>
    <row r="8" s="4" customFormat="1" ht="24" customHeight="1" spans="1:12">
      <c r="A8" s="11"/>
      <c r="B8" s="11"/>
      <c r="C8" s="11"/>
      <c r="D8" s="8"/>
      <c r="E8" s="8"/>
      <c r="F8" s="8"/>
      <c r="G8" s="11"/>
      <c r="H8" s="11"/>
      <c r="I8" s="19"/>
      <c r="J8" s="8"/>
      <c r="K8" s="8"/>
      <c r="L8" s="11"/>
    </row>
    <row r="9" s="4" customFormat="1" ht="24" customHeight="1" spans="1:12">
      <c r="A9" s="11"/>
      <c r="B9" s="11"/>
      <c r="C9" s="11"/>
      <c r="D9" s="8"/>
      <c r="E9" s="8"/>
      <c r="F9" s="8"/>
      <c r="G9" s="11"/>
      <c r="H9" s="11"/>
      <c r="I9" s="19"/>
      <c r="J9" s="8"/>
      <c r="K9" s="8"/>
      <c r="L9" s="11"/>
    </row>
    <row r="10" s="4" customFormat="1" ht="24" customHeight="1" spans="1:12">
      <c r="A10" s="11"/>
      <c r="B10" s="11"/>
      <c r="C10" s="11"/>
      <c r="D10" s="11"/>
      <c r="E10" s="11"/>
      <c r="F10" s="11"/>
      <c r="G10" s="11"/>
      <c r="H10" s="11"/>
      <c r="I10" s="19"/>
      <c r="J10" s="11"/>
      <c r="K10" s="11"/>
      <c r="L10" s="11"/>
    </row>
    <row r="11" s="4" customFormat="1" ht="24" customHeight="1" spans="1:12">
      <c r="A11" s="11"/>
      <c r="B11" s="11"/>
      <c r="C11" s="11"/>
      <c r="D11" s="11"/>
      <c r="E11" s="11"/>
      <c r="F11" s="11"/>
      <c r="G11" s="11"/>
      <c r="H11" s="11"/>
      <c r="I11" s="19"/>
      <c r="J11" s="11"/>
      <c r="K11" s="11"/>
      <c r="L11" s="11"/>
    </row>
    <row r="12" s="4" customFormat="1" ht="24" customHeight="1" spans="1:12">
      <c r="A12" s="11"/>
      <c r="B12" s="11"/>
      <c r="C12" s="11"/>
      <c r="D12" s="11"/>
      <c r="E12" s="11"/>
      <c r="F12" s="11"/>
      <c r="G12" s="11"/>
      <c r="H12" s="11"/>
      <c r="I12" s="19"/>
      <c r="J12" s="11"/>
      <c r="K12" s="11"/>
      <c r="L12" s="11"/>
    </row>
    <row r="13" s="4" customFormat="1" ht="24" customHeight="1" spans="1:12">
      <c r="A13" s="11"/>
      <c r="B13" s="11"/>
      <c r="C13" s="11"/>
      <c r="D13" s="11"/>
      <c r="E13" s="11"/>
      <c r="F13" s="11"/>
      <c r="G13" s="11"/>
      <c r="H13" s="11"/>
      <c r="I13" s="19"/>
      <c r="J13" s="11"/>
      <c r="K13" s="11"/>
      <c r="L13" s="11"/>
    </row>
    <row r="14" s="4" customFormat="1" ht="24" customHeight="1" spans="1:12">
      <c r="A14" s="11"/>
      <c r="B14" s="11"/>
      <c r="C14" s="11"/>
      <c r="D14" s="11"/>
      <c r="E14" s="11"/>
      <c r="F14" s="11"/>
      <c r="G14" s="11"/>
      <c r="H14" s="11"/>
      <c r="I14" s="19"/>
      <c r="J14" s="11"/>
      <c r="K14" s="11"/>
      <c r="L14" s="11"/>
    </row>
    <row r="15" s="4" customFormat="1" ht="24" customHeight="1" spans="1:12">
      <c r="A15" s="11"/>
      <c r="B15" s="11"/>
      <c r="C15" s="11"/>
      <c r="D15" s="11"/>
      <c r="E15" s="11"/>
      <c r="F15" s="11"/>
      <c r="G15" s="11"/>
      <c r="H15" s="11"/>
      <c r="I15" s="19"/>
      <c r="J15" s="11"/>
      <c r="K15" s="11"/>
      <c r="L15" s="11"/>
    </row>
    <row r="16" s="4" customFormat="1" ht="24" customHeight="1" spans="1:12">
      <c r="A16" s="11"/>
      <c r="B16" s="11"/>
      <c r="C16" s="11"/>
      <c r="D16" s="11"/>
      <c r="E16" s="11"/>
      <c r="F16" s="11"/>
      <c r="G16" s="11"/>
      <c r="H16" s="11"/>
      <c r="I16" s="19"/>
      <c r="J16" s="11"/>
      <c r="K16" s="11"/>
      <c r="L16" s="11"/>
    </row>
    <row r="17" s="4" customFormat="1" ht="24" customHeight="1" spans="1:12">
      <c r="A17" s="12" t="s">
        <v>64</v>
      </c>
      <c r="B17" s="13"/>
      <c r="C17" s="13"/>
      <c r="D17" s="13"/>
      <c r="E17" s="13"/>
      <c r="F17" s="13"/>
      <c r="G17" s="14"/>
      <c r="H17" s="15">
        <f>SUM(H5:H16)</f>
        <v>0</v>
      </c>
      <c r="I17" s="15">
        <f>SUM(I5:I16)</f>
        <v>0</v>
      </c>
      <c r="J17" s="15" t="s">
        <v>26</v>
      </c>
      <c r="K17" s="15" t="s">
        <v>26</v>
      </c>
      <c r="L17" s="15"/>
    </row>
  </sheetData>
  <mergeCells count="3">
    <mergeCell ref="A2:L2"/>
    <mergeCell ref="A3:B3"/>
    <mergeCell ref="A17:G17"/>
  </mergeCells>
  <printOptions horizontalCentered="1"/>
  <pageMargins left="0.393055555555556" right="0.393055555555556" top="0.590277777777778" bottom="0.708333333333333" header="0.511805555555556" footer="0.511805555555556"/>
  <pageSetup paperSize="9" scale="91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ghcwk</cp:lastModifiedBy>
  <cp:revision>1</cp:revision>
  <dcterms:created xsi:type="dcterms:W3CDTF">2015-01-08T09:12:00Z</dcterms:created>
  <cp:lastPrinted>2016-04-10T15:33:00Z</cp:lastPrinted>
  <dcterms:modified xsi:type="dcterms:W3CDTF">2024-12-19T07:27:30Z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F5037E00F1094E6F82A587A1BD5DD257_13</vt:lpwstr>
  </property>
</Properties>
</file>